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ndaV\Desktop\30.11.2022. Domes sēde\"/>
    </mc:Choice>
  </mc:AlternateContent>
  <bookViews>
    <workbookView xWindow="0" yWindow="0" windowWidth="7470" windowHeight="4725"/>
  </bookViews>
  <sheets>
    <sheet name="Tāmes atskaite" sheetId="1" r:id="rId1"/>
  </sheets>
  <definedNames>
    <definedName name="_xlnm.Print_Area" localSheetId="0">'Tāmes atskaite'!$A$1:$E$89</definedName>
  </definedNames>
  <calcPr calcId="162913"/>
</workbook>
</file>

<file path=xl/calcChain.xml><?xml version="1.0" encoding="utf-8"?>
<calcChain xmlns="http://schemas.openxmlformats.org/spreadsheetml/2006/main">
  <c r="D70" i="1" l="1"/>
  <c r="C70" i="1"/>
  <c r="D71" i="1"/>
  <c r="C71" i="1"/>
  <c r="C52" i="1"/>
  <c r="D52" i="1"/>
  <c r="D41" i="1"/>
  <c r="C41" i="1"/>
  <c r="D32" i="1"/>
  <c r="C32" i="1"/>
  <c r="D33" i="1"/>
  <c r="C33" i="1"/>
  <c r="D6" i="1"/>
  <c r="C6" i="1"/>
</calcChain>
</file>

<file path=xl/sharedStrings.xml><?xml version="1.0" encoding="utf-8"?>
<sst xmlns="http://schemas.openxmlformats.org/spreadsheetml/2006/main" count="178" uniqueCount="162">
  <si>
    <t>Rādītāju nosaukumi</t>
  </si>
  <si>
    <t>Budžeta kategoriju kodi</t>
  </si>
  <si>
    <t>Apstiprināts 2022. gadam</t>
  </si>
  <si>
    <t>Grozījumi (+/-)</t>
  </si>
  <si>
    <t>Precizētais 2022. gada budžets</t>
  </si>
  <si>
    <t>EUR</t>
  </si>
  <si>
    <t>I IEŅĒMUMI - kopā</t>
  </si>
  <si>
    <t/>
  </si>
  <si>
    <t>1</t>
  </si>
  <si>
    <t>2</t>
  </si>
  <si>
    <t>3</t>
  </si>
  <si>
    <t>4</t>
  </si>
  <si>
    <t>5</t>
  </si>
  <si>
    <t>IENĀKUMA NODOKĻI</t>
  </si>
  <si>
    <t>1.0.0.0.</t>
  </si>
  <si>
    <t xml:space="preserve">  Ieņēmumi no iedzīvotāju ienākuma nodokļa</t>
  </si>
  <si>
    <t xml:space="preserve">  1.1.0.0.</t>
  </si>
  <si>
    <t>ĪPAŠUMA NODOKĻI</t>
  </si>
  <si>
    <t>4.0.0.0.</t>
  </si>
  <si>
    <t xml:space="preserve">  Nekustamā īpašuma nodoklis</t>
  </si>
  <si>
    <t xml:space="preserve">  4.1.0.0.</t>
  </si>
  <si>
    <t>NODOKĻI PAR PAKALPOJUMIEM UN PRECĒM</t>
  </si>
  <si>
    <t>5.0.0.0.</t>
  </si>
  <si>
    <t xml:space="preserve">  Nodokļi atsevišķām precēm un pakalpojumu veidiem</t>
  </si>
  <si>
    <t xml:space="preserve">  5.4.0.0.</t>
  </si>
  <si>
    <t xml:space="preserve">  Nodokļi un maksājumi par tiesībām lietot atsevišķas preces</t>
  </si>
  <si>
    <t xml:space="preserve">  5.5.0.0.</t>
  </si>
  <si>
    <t>IEŅĒMUMI NO UZŅĒMĒJDARBĪBAS UN ĪPAŠUMA</t>
  </si>
  <si>
    <t>8.0.0.0.</t>
  </si>
  <si>
    <t xml:space="preserve">  Procentu ieņēmumi par depozītiem, kontu atlikumiem, valsts parāda vērtspapīriem un atlikto maksājumu</t>
  </si>
  <si>
    <t xml:space="preserve">  8.6.0.0.</t>
  </si>
  <si>
    <t>VALSTS (PAŠVALDĪBU) NODEVAS UN KANCELEJAS NODEVAS</t>
  </si>
  <si>
    <t>9.0.0.0.</t>
  </si>
  <si>
    <t xml:space="preserve">  Valsts nodevas, kuras ieskaita pašvaldību budžetā</t>
  </si>
  <si>
    <t xml:space="preserve">  9.4.0.0.</t>
  </si>
  <si>
    <t xml:space="preserve">  Pašvaldību nodevas</t>
  </si>
  <si>
    <t xml:space="preserve">  9.5.0.0.</t>
  </si>
  <si>
    <t>NAUDAS SODI UN SANKCIJAS</t>
  </si>
  <si>
    <t>10.0.0.0.</t>
  </si>
  <si>
    <t xml:space="preserve">  Naudas sodi</t>
  </si>
  <si>
    <t xml:space="preserve">  10.1.0.0.</t>
  </si>
  <si>
    <t>PĀRĒJIE NENODOKĻU IEŅĒMUMI</t>
  </si>
  <si>
    <t>12.0.0.0.</t>
  </si>
  <si>
    <t xml:space="preserve">  Nenodokļu ieņēmumi un ieņēmumi no zaudējumu atlīdzībām un kompensācijām</t>
  </si>
  <si>
    <t xml:space="preserve">  12.2.0.0.</t>
  </si>
  <si>
    <t xml:space="preserve">  Dažādi nenodokļu ieņēmumi</t>
  </si>
  <si>
    <t xml:space="preserve">  12.3.0.0.</t>
  </si>
  <si>
    <t>Ieņēmumi no valsts (pašvaldību) īpašuma iznomāšanas, pārdošanas un no nodokļu pamatparāda kapitalizācijas</t>
  </si>
  <si>
    <t>13.0.0.0.</t>
  </si>
  <si>
    <t xml:space="preserve">  Ieņēmumi no ēku un būvju īpašuma pārdošanas</t>
  </si>
  <si>
    <t xml:space="preserve">  13.1.0.0.</t>
  </si>
  <si>
    <t xml:space="preserve">  Ieņēmumi no zemes, meža īpašuma pārdošanas</t>
  </si>
  <si>
    <t xml:space="preserve">  13.2.0.0.</t>
  </si>
  <si>
    <t xml:space="preserve">  Ieņēmumi no valsts un pašvaldību kustamā īpašuma un mantas realizācijas</t>
  </si>
  <si>
    <t xml:space="preserve">  13.4.0.0.</t>
  </si>
  <si>
    <t xml:space="preserve">  Ieņēmumi no valsts un pašvaldību īpašuma iznomāšanas</t>
  </si>
  <si>
    <t xml:space="preserve">  13.5.0.0.</t>
  </si>
  <si>
    <t>No valsts budžeta daļēji finansētu atvasinātu publisku personu un budžeta nefinansētu iestāžu transferti</t>
  </si>
  <si>
    <t>17.0.0.0.</t>
  </si>
  <si>
    <t xml:space="preserve">  Pašvaldību saņemtie transferti no valsts budžeta daļēji finansētām atvasinātām publiskām personām un no budžeta nefinansētām iestādēm</t>
  </si>
  <si>
    <t xml:space="preserve">  17.2.0.0.</t>
  </si>
  <si>
    <t>Valsts budžeta transferti</t>
  </si>
  <si>
    <t>18.0.0.0.</t>
  </si>
  <si>
    <t xml:space="preserve">  Pašvaldību saņemtie transferti no valsts budžeta</t>
  </si>
  <si>
    <t xml:space="preserve">  18.6.0.0.</t>
  </si>
  <si>
    <t>PAŠVALDĪBU BUDŽETU TRANSFERTI</t>
  </si>
  <si>
    <t>19.0.0.0.</t>
  </si>
  <si>
    <t xml:space="preserve">  Pašvaldību saņemtie transferti no citām pašvaldībām</t>
  </si>
  <si>
    <t xml:space="preserve">  19.2.0.0.</t>
  </si>
  <si>
    <t>Iestādes ieņēmumi</t>
  </si>
  <si>
    <t>21.0.0.0.</t>
  </si>
  <si>
    <t xml:space="preserve">  Iestādes ieņēmumi no ārvalstu finanšu palīdzības</t>
  </si>
  <si>
    <t xml:space="preserve">  21.1.0.0.</t>
  </si>
  <si>
    <t xml:space="preserve">  Ieņēmumi no iestāžu sniegtajiem maksas pakalpojumiem un citi pašu ieņēmumi</t>
  </si>
  <si>
    <t xml:space="preserve">  21.3.0.0.</t>
  </si>
  <si>
    <t xml:space="preserve">  Pārējie 21.3.0.0.grupā neklasificētie iestāžu ieņēmumi par iestāžu sniegtajiem maksas pakalpojumiem un citi pašu ieņēmumi</t>
  </si>
  <si>
    <t xml:space="preserve">  21.4.0.0.</t>
  </si>
  <si>
    <t>II IZDEVUMI - kopā</t>
  </si>
  <si>
    <t>Izdevumi atbilstoši funkcionālajām kategorijām</t>
  </si>
  <si>
    <t>Vispārējie valdības dienesti</t>
  </si>
  <si>
    <t>01.000</t>
  </si>
  <si>
    <t>Sabiedriskā kārtība un drošība</t>
  </si>
  <si>
    <t>03.000</t>
  </si>
  <si>
    <t>Ekonomiskā darbība</t>
  </si>
  <si>
    <t>04.000</t>
  </si>
  <si>
    <t>Vides aizsardzība</t>
  </si>
  <si>
    <t>05.000</t>
  </si>
  <si>
    <t>Teritoriju un mājokļu apsaimniekošana</t>
  </si>
  <si>
    <t>06.000</t>
  </si>
  <si>
    <t>Veselība</t>
  </si>
  <si>
    <t>07.000</t>
  </si>
  <si>
    <t>Atpūta, kultūra un reliģija</t>
  </si>
  <si>
    <t>08.000</t>
  </si>
  <si>
    <t>Izglītība</t>
  </si>
  <si>
    <t>09.000</t>
  </si>
  <si>
    <t>Sociālā aizsardzība</t>
  </si>
  <si>
    <t>10.000</t>
  </si>
  <si>
    <t>Izdevumi atbilstoši ekonomiskajām kategorijām</t>
  </si>
  <si>
    <t>Atlīdzība</t>
  </si>
  <si>
    <t>1000</t>
  </si>
  <si>
    <t xml:space="preserve">  Atalgojums</t>
  </si>
  <si>
    <t xml:space="preserve">  1100</t>
  </si>
  <si>
    <t xml:space="preserve">  Darba devēja valsts sociālās apdrošināšanas obligātās iemaksas, pabalsti un kompensācijas</t>
  </si>
  <si>
    <t xml:space="preserve">  1200</t>
  </si>
  <si>
    <t>Preces un pakalpojumi</t>
  </si>
  <si>
    <t>2000</t>
  </si>
  <si>
    <t xml:space="preserve">  Mācību, darba un dienesta komandējumi, darba braucieni</t>
  </si>
  <si>
    <t xml:space="preserve">  2100</t>
  </si>
  <si>
    <t xml:space="preserve">  Pakalpojumi</t>
  </si>
  <si>
    <t xml:space="preserve">  2200</t>
  </si>
  <si>
    <t xml:space="preserve">  Krājumi, materiāli, energoresursi, preces, biroja preces un inventārs, kurus neuzskaita kodā 5000</t>
  </si>
  <si>
    <t xml:space="preserve">  2300</t>
  </si>
  <si>
    <t xml:space="preserve">  Izdevumi periodikas iegādei bibliotēku krājumiem</t>
  </si>
  <si>
    <t xml:space="preserve">  2400</t>
  </si>
  <si>
    <t xml:space="preserve">  Budžeta iestāžu nodokļu, nodevu un sankciju maksājumi</t>
  </si>
  <si>
    <t xml:space="preserve">  2500</t>
  </si>
  <si>
    <t>Subsīdijas un dotācijas</t>
  </si>
  <si>
    <t>3000</t>
  </si>
  <si>
    <t xml:space="preserve">  Subsīdijas un dotācijas komersantiem, biedrībām, nodibinājumiem un fiziskām personām</t>
  </si>
  <si>
    <t xml:space="preserve">  3200</t>
  </si>
  <si>
    <t>Procentu izdevumi</t>
  </si>
  <si>
    <t>4000</t>
  </si>
  <si>
    <t xml:space="preserve">  Pārējie procentu maksājumi</t>
  </si>
  <si>
    <t xml:space="preserve">  4300</t>
  </si>
  <si>
    <t>Pamatkapitāla veidošana</t>
  </si>
  <si>
    <t>5000</t>
  </si>
  <si>
    <t xml:space="preserve">  Nemateriālie ieguldījumi</t>
  </si>
  <si>
    <t xml:space="preserve">  5100</t>
  </si>
  <si>
    <t xml:space="preserve">  Pamatlīdzekļi, ieguldījuma īpašumi un bioloģiskie aktīvi</t>
  </si>
  <si>
    <t xml:space="preserve">  5200</t>
  </si>
  <si>
    <t>Sociāla rakstura maksājumi un kompensācijas</t>
  </si>
  <si>
    <t>6000</t>
  </si>
  <si>
    <t xml:space="preserve">  Pensijas un sociālie pabalsti naudā</t>
  </si>
  <si>
    <t xml:space="preserve">  6200</t>
  </si>
  <si>
    <t xml:space="preserve">  Sociālie pabalsti natūrā</t>
  </si>
  <si>
    <t xml:space="preserve">  6300</t>
  </si>
  <si>
    <t xml:space="preserve">  Pārējie klasifikācijā neminētie maksājumi iedzīvotājiem natūrā un kompensācijas</t>
  </si>
  <si>
    <t xml:space="preserve">  6400</t>
  </si>
  <si>
    <t>Transferti, uzturēšanas izdevumu transferti, pašu resursu maksājumi, starptautiskā sadarbība</t>
  </si>
  <si>
    <t>7000</t>
  </si>
  <si>
    <t xml:space="preserve">  Pašvaldību transferti un uzturēšanas izdevumu transferti</t>
  </si>
  <si>
    <t xml:space="preserve">  7200</t>
  </si>
  <si>
    <t xml:space="preserve">  Starptautiskā sadarbība</t>
  </si>
  <si>
    <t xml:space="preserve">  7700</t>
  </si>
  <si>
    <t>III Ieņēmumu pārsniegums (+) deficīts (-) (I-II)</t>
  </si>
  <si>
    <t>IV FINANSĒŠANA - kopā</t>
  </si>
  <si>
    <t>Naudas līdzekļi un noguldījumi (bilances aktīvā)</t>
  </si>
  <si>
    <t>F20010000</t>
  </si>
  <si>
    <t xml:space="preserve">  Pieprasījuma noguldījumi (bilances aktīvā)</t>
  </si>
  <si>
    <t xml:space="preserve">  F22010000</t>
  </si>
  <si>
    <t>Aizņēmumi</t>
  </si>
  <si>
    <t>F40020000</t>
  </si>
  <si>
    <t xml:space="preserve">  Saņemtie aizņēmumi</t>
  </si>
  <si>
    <t xml:space="preserve">  F40020010</t>
  </si>
  <si>
    <t xml:space="preserve">  Saņemto aizņēmumu atmaksa</t>
  </si>
  <si>
    <t xml:space="preserve">  F40020020</t>
  </si>
  <si>
    <t>Akcijas un cita līdzdalība komersantu pašu kapitālā</t>
  </si>
  <si>
    <t>F50010000</t>
  </si>
  <si>
    <t xml:space="preserve">  Akcijas un cita līdzdalība komersantu pašu kapitālā, neskaitot kopieguldījumu fondu akcijas, un ieguldījumi starptautisko organizāciju kapitālā</t>
  </si>
  <si>
    <t xml:space="preserve">  F55010000</t>
  </si>
  <si>
    <t>PAMATBUDŽETS_x000D_
MADONAS NOVADA PAŠVALDĪBA
IEŅĒMUMU UN IZDEVUMU TĀMES GROZĪJUMI 2022. gadam</t>
  </si>
  <si>
    <t>Pielikums Madonas novada pašvaldības domes
30.11.2022. lēmumam Nr. 805
(protokols Nr. 27, 35. p.)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</si>
</sst>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8"/>
      <color theme="3"/>
      <name val="Calibri Light"/>
      <family val="2"/>
      <charset val="186"/>
      <scheme val="major"/>
    </font>
    <font>
      <b/>
      <sz val="15"/>
      <color theme="3"/>
      <name val="Calibri"/>
      <family val="2"/>
      <charset val="186"/>
      <scheme val="minor"/>
    </font>
    <font>
      <b/>
      <sz val="13"/>
      <color theme="3"/>
      <name val="Calibri"/>
      <family val="2"/>
      <charset val="186"/>
      <scheme val="minor"/>
    </font>
    <font>
      <b/>
      <sz val="11"/>
      <color theme="3"/>
      <name val="Calibri"/>
      <family val="2"/>
      <charset val="186"/>
      <scheme val="minor"/>
    </font>
    <font>
      <sz val="11"/>
      <color rgb="FF006100"/>
      <name val="Calibri"/>
      <family val="2"/>
      <charset val="186"/>
      <scheme val="minor"/>
    </font>
    <font>
      <sz val="11"/>
      <color rgb="FF9C0006"/>
      <name val="Calibri"/>
      <family val="2"/>
      <charset val="186"/>
      <scheme val="minor"/>
    </font>
    <font>
      <sz val="11"/>
      <color rgb="FF9C6500"/>
      <name val="Calibri"/>
      <family val="2"/>
      <charset val="186"/>
      <scheme val="minor"/>
    </font>
    <font>
      <sz val="11"/>
      <color rgb="FF3F3F76"/>
      <name val="Calibri"/>
      <family val="2"/>
      <charset val="186"/>
      <scheme val="minor"/>
    </font>
    <font>
      <b/>
      <sz val="11"/>
      <color rgb="FF3F3F3F"/>
      <name val="Calibri"/>
      <family val="2"/>
      <charset val="186"/>
      <scheme val="minor"/>
    </font>
    <font>
      <b/>
      <sz val="11"/>
      <color rgb="FFFA7D00"/>
      <name val="Calibri"/>
      <family val="2"/>
      <charset val="186"/>
      <scheme val="minor"/>
    </font>
    <font>
      <sz val="11"/>
      <color rgb="FFFA7D00"/>
      <name val="Calibri"/>
      <family val="2"/>
      <charset val="186"/>
      <scheme val="minor"/>
    </font>
    <font>
      <b/>
      <sz val="11"/>
      <color theme="0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  <font>
      <i/>
      <sz val="11"/>
      <color rgb="FF7F7F7F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color theme="0"/>
      <name val="Calibri"/>
      <family val="2"/>
      <charset val="186"/>
      <scheme val="minor"/>
    </font>
    <font>
      <b/>
      <sz val="11"/>
      <color indexed="8"/>
      <name val="Times New Roman"/>
    </font>
    <font>
      <b/>
      <sz val="9"/>
      <color indexed="8"/>
      <name val="Times New Roman"/>
    </font>
    <font>
      <b/>
      <sz val="6"/>
      <color indexed="8"/>
      <name val="Times New Roman"/>
    </font>
    <font>
      <b/>
      <sz val="8"/>
      <color indexed="8"/>
      <name val="Times New Roman"/>
    </font>
    <font>
      <b/>
      <sz val="10"/>
      <color indexed="8"/>
      <name val="Times New Roman"/>
    </font>
    <font>
      <sz val="6"/>
      <color indexed="8"/>
      <name val="f6"/>
    </font>
    <font>
      <sz val="10"/>
      <color indexed="8"/>
      <name val="Times New Roman"/>
    </font>
    <font>
      <sz val="8"/>
      <color theme="1"/>
      <name val="Calibri"/>
      <family val="2"/>
      <charset val="186"/>
      <scheme val="minor"/>
    </font>
    <font>
      <b/>
      <sz val="11"/>
      <color indexed="8"/>
      <name val="Times New Roman"/>
      <family val="1"/>
      <charset val="186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1">
    <xf numFmtId="0" fontId="0" fillId="0" borderId="0" xfId="0"/>
    <xf numFmtId="0" fontId="20" fillId="0" borderId="10" xfId="0" applyNumberFormat="1" applyFont="1" applyFill="1" applyBorder="1" applyAlignment="1" applyProtection="1">
      <alignment horizontal="center" vertical="center" wrapText="1"/>
    </xf>
    <xf numFmtId="0" fontId="20" fillId="0" borderId="10" xfId="0" applyNumberFormat="1" applyFont="1" applyFill="1" applyBorder="1" applyAlignment="1" applyProtection="1">
      <alignment horizontal="center" wrapText="1"/>
    </xf>
    <xf numFmtId="0" fontId="21" fillId="0" borderId="10" xfId="0" applyNumberFormat="1" applyFont="1" applyFill="1" applyBorder="1" applyAlignment="1" applyProtection="1">
      <alignment horizontal="center" wrapText="1"/>
    </xf>
    <xf numFmtId="0" fontId="21" fillId="0" borderId="10" xfId="0" applyNumberFormat="1" applyFont="1" applyFill="1" applyBorder="1" applyAlignment="1" applyProtection="1">
      <alignment horizontal="left" wrapText="1"/>
    </xf>
    <xf numFmtId="2" fontId="22" fillId="0" borderId="10" xfId="0" applyNumberFormat="1" applyFont="1" applyFill="1" applyBorder="1" applyAlignment="1" applyProtection="1">
      <alignment horizontal="right" wrapText="1"/>
    </xf>
    <xf numFmtId="0" fontId="23" fillId="0" borderId="10" xfId="0" applyNumberFormat="1" applyFont="1" applyFill="1" applyBorder="1" applyAlignment="1" applyProtection="1">
      <alignment horizontal="center" wrapText="1"/>
    </xf>
    <xf numFmtId="0" fontId="19" fillId="0" borderId="10" xfId="0" applyNumberFormat="1" applyFont="1" applyFill="1" applyBorder="1" applyAlignment="1" applyProtection="1">
      <alignment horizontal="left" wrapText="1"/>
    </xf>
    <xf numFmtId="2" fontId="19" fillId="0" borderId="10" xfId="0" applyNumberFormat="1" applyFont="1" applyFill="1" applyBorder="1" applyAlignment="1" applyProtection="1">
      <alignment horizontal="right" wrapText="1"/>
    </xf>
    <xf numFmtId="2" fontId="21" fillId="0" borderId="10" xfId="0" applyNumberFormat="1" applyFont="1" applyFill="1" applyBorder="1" applyAlignment="1" applyProtection="1">
      <alignment horizontal="right" wrapText="1"/>
    </xf>
    <xf numFmtId="0" fontId="22" fillId="0" borderId="0" xfId="0" applyNumberFormat="1" applyFont="1" applyFill="1" applyBorder="1" applyAlignment="1" applyProtection="1">
      <alignment wrapText="1"/>
    </xf>
    <xf numFmtId="0" fontId="26" fillId="0" borderId="0" xfId="0" applyNumberFormat="1" applyFont="1" applyFill="1" applyBorder="1" applyAlignment="1" applyProtection="1">
      <alignment horizontal="center" wrapText="1"/>
    </xf>
    <xf numFmtId="0" fontId="18" fillId="0" borderId="0" xfId="0" applyNumberFormat="1" applyFont="1" applyFill="1" applyBorder="1" applyAlignment="1" applyProtection="1">
      <alignment horizontal="center" wrapText="1"/>
    </xf>
    <xf numFmtId="0" fontId="25" fillId="0" borderId="0" xfId="0" applyFont="1" applyAlignment="1">
      <alignment horizontal="left" vertical="center" wrapText="1"/>
    </xf>
    <xf numFmtId="0" fontId="25" fillId="0" borderId="0" xfId="0" applyFont="1" applyAlignment="1">
      <alignment horizontal="left" vertical="center"/>
    </xf>
    <xf numFmtId="0" fontId="20" fillId="0" borderId="11" xfId="0" applyNumberFormat="1" applyFont="1" applyFill="1" applyBorder="1" applyAlignment="1" applyProtection="1">
      <alignment horizontal="center" vertical="center" wrapText="1"/>
    </xf>
    <xf numFmtId="0" fontId="20" fillId="0" borderId="12" xfId="0" applyNumberFormat="1" applyFont="1" applyFill="1" applyBorder="1" applyAlignment="1" applyProtection="1">
      <alignment horizontal="center" vertical="center" wrapText="1"/>
    </xf>
    <xf numFmtId="0" fontId="21" fillId="0" borderId="13" xfId="0" applyNumberFormat="1" applyFont="1" applyFill="1" applyBorder="1" applyAlignment="1" applyProtection="1">
      <alignment horizontal="center" wrapText="1"/>
    </xf>
    <xf numFmtId="0" fontId="21" fillId="0" borderId="15" xfId="0" applyNumberFormat="1" applyFont="1" applyFill="1" applyBorder="1" applyAlignment="1" applyProtection="1">
      <alignment horizontal="center" wrapText="1"/>
    </xf>
    <xf numFmtId="0" fontId="21" fillId="0" borderId="14" xfId="0" applyNumberFormat="1" applyFont="1" applyFill="1" applyBorder="1" applyAlignment="1" applyProtection="1">
      <alignment horizontal="center" wrapText="1"/>
    </xf>
    <xf numFmtId="0" fontId="24" fillId="0" borderId="0" xfId="0" applyNumberFormat="1" applyFont="1" applyFill="1" applyBorder="1" applyAlignment="1" applyProtection="1">
      <alignment horizontal="left" wrapText="1"/>
    </xf>
  </cellXfs>
  <cellStyles count="42">
    <cellStyle name="20% no 1. izcēluma" xfId="19" builtinId="30" customBuiltin="1"/>
    <cellStyle name="20% no 2. izcēluma" xfId="23" builtinId="34" customBuiltin="1"/>
    <cellStyle name="20% no 3. izcēluma" xfId="27" builtinId="38" customBuiltin="1"/>
    <cellStyle name="20% no 4. izcēluma" xfId="31" builtinId="42" customBuiltin="1"/>
    <cellStyle name="20% no 5. izcēluma" xfId="35" builtinId="46" customBuiltin="1"/>
    <cellStyle name="20% no 6. izcēluma" xfId="39" builtinId="50" customBuiltin="1"/>
    <cellStyle name="40% no 1. izcēluma" xfId="20" builtinId="31" customBuiltin="1"/>
    <cellStyle name="40% no 2. izcēluma" xfId="24" builtinId="35" customBuiltin="1"/>
    <cellStyle name="40% no 3. izcēluma" xfId="28" builtinId="39" customBuiltin="1"/>
    <cellStyle name="40% no 4. izcēluma" xfId="32" builtinId="43" customBuiltin="1"/>
    <cellStyle name="40% no 5. izcēluma" xfId="36" builtinId="47" customBuiltin="1"/>
    <cellStyle name="40% no 6. izcēluma" xfId="40" builtinId="51" customBuiltin="1"/>
    <cellStyle name="60% no 1. izcēluma" xfId="21" builtinId="32" customBuiltin="1"/>
    <cellStyle name="60% no 2. izcēluma" xfId="25" builtinId="36" customBuiltin="1"/>
    <cellStyle name="60% no 3. izcēluma" xfId="29" builtinId="40" customBuiltin="1"/>
    <cellStyle name="60% no 4. izcēluma" xfId="33" builtinId="44" customBuiltin="1"/>
    <cellStyle name="60% no 5. izcēluma" xfId="37" builtinId="48" customBuiltin="1"/>
    <cellStyle name="60% no 6. izcēluma" xfId="41" builtinId="52" customBuiltin="1"/>
    <cellStyle name="Aprēķināšana" xfId="11" builtinId="22" customBuiltin="1"/>
    <cellStyle name="Brīdinājuma teksts" xfId="14" builtinId="11" customBuiltin="1"/>
    <cellStyle name="Ievade" xfId="9" builtinId="20" customBuiltin="1"/>
    <cellStyle name="Izcēlums (1. veids)" xfId="18" builtinId="29" customBuiltin="1"/>
    <cellStyle name="Izcēlums (2. veids)" xfId="22" builtinId="33" customBuiltin="1"/>
    <cellStyle name="Izcēlums (3. veids)" xfId="26" builtinId="37" customBuiltin="1"/>
    <cellStyle name="Izcēlums (4. veids)" xfId="30" builtinId="41" customBuiltin="1"/>
    <cellStyle name="Izcēlums (5. veids)" xfId="34" builtinId="45" customBuiltin="1"/>
    <cellStyle name="Izcēlums (6. veids)" xfId="38" builtinId="49" customBuiltin="1"/>
    <cellStyle name="Izvade" xfId="10" builtinId="21" customBuiltin="1"/>
    <cellStyle name="Kopsumma" xfId="17" builtinId="25" customBuiltin="1"/>
    <cellStyle name="Labs" xfId="6" builtinId="26" customBuiltin="1"/>
    <cellStyle name="Neitrāls" xfId="8" builtinId="28" customBuiltin="1"/>
    <cellStyle name="Nosaukums" xfId="1" builtinId="15" customBuiltin="1"/>
    <cellStyle name="Parasts" xfId="0" builtinId="0"/>
    <cellStyle name="Paskaidrojošs teksts" xfId="16" builtinId="53" customBuiltin="1"/>
    <cellStyle name="Pārbaudes šūna" xfId="13" builtinId="23" customBuiltin="1"/>
    <cellStyle name="Piezīme" xfId="15" builtinId="10" customBuiltin="1"/>
    <cellStyle name="Saistīta šūna" xfId="12" builtinId="24" customBuiltin="1"/>
    <cellStyle name="Slikts" xfId="7" builtinId="27" customBuiltin="1"/>
    <cellStyle name="Virsraksts 1" xfId="2" builtinId="16" customBuiltin="1"/>
    <cellStyle name="Virsraksts 2" xfId="3" builtinId="17" customBuiltin="1"/>
    <cellStyle name="Virsraksts 3" xfId="4" builtinId="18" customBuiltin="1"/>
    <cellStyle name="Virsraksts 4" xfId="5" builtinId="1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89"/>
  <sheetViews>
    <sheetView tabSelected="1" workbookViewId="0">
      <selection sqref="A1:E89"/>
    </sheetView>
  </sheetViews>
  <sheetFormatPr defaultRowHeight="15"/>
  <cols>
    <col min="1" max="1" width="57.140625" bestFit="1" customWidth="1"/>
    <col min="2" max="2" width="10.42578125" bestFit="1" customWidth="1"/>
    <col min="3" max="3" width="11.42578125" bestFit="1" customWidth="1"/>
    <col min="4" max="4" width="11" bestFit="1" customWidth="1"/>
    <col min="5" max="5" width="11.42578125" bestFit="1" customWidth="1"/>
  </cols>
  <sheetData>
    <row r="1" spans="1:5" ht="40.5" customHeight="1">
      <c r="A1" s="10"/>
      <c r="B1" s="10"/>
      <c r="C1" s="13" t="s">
        <v>161</v>
      </c>
      <c r="D1" s="14"/>
      <c r="E1" s="14"/>
    </row>
    <row r="2" spans="1:5" ht="45" customHeight="1">
      <c r="A2" s="11" t="s">
        <v>160</v>
      </c>
      <c r="B2" s="12"/>
      <c r="C2" s="12"/>
      <c r="D2" s="12"/>
      <c r="E2" s="12"/>
    </row>
    <row r="4" spans="1:5" ht="19.5">
      <c r="A4" s="15" t="s">
        <v>0</v>
      </c>
      <c r="B4" s="15" t="s">
        <v>1</v>
      </c>
      <c r="C4" s="1" t="s">
        <v>2</v>
      </c>
      <c r="D4" s="1" t="s">
        <v>3</v>
      </c>
      <c r="E4" s="1" t="s">
        <v>4</v>
      </c>
    </row>
    <row r="5" spans="1:5">
      <c r="A5" s="16"/>
      <c r="B5" s="16"/>
      <c r="C5" s="2" t="s">
        <v>5</v>
      </c>
      <c r="D5" s="2" t="s">
        <v>5</v>
      </c>
      <c r="E5" s="2" t="s">
        <v>5</v>
      </c>
    </row>
    <row r="6" spans="1:5">
      <c r="A6" s="3" t="s">
        <v>6</v>
      </c>
      <c r="B6" s="4" t="s">
        <v>7</v>
      </c>
      <c r="C6" s="5">
        <f>43417919-424694</f>
        <v>42993225</v>
      </c>
      <c r="D6" s="5">
        <f>-1175284+424694</f>
        <v>-750590</v>
      </c>
      <c r="E6" s="5">
        <v>42242635</v>
      </c>
    </row>
    <row r="7" spans="1:5">
      <c r="A7" s="6" t="s">
        <v>8</v>
      </c>
      <c r="B7" s="6" t="s">
        <v>9</v>
      </c>
      <c r="C7" s="6" t="s">
        <v>10</v>
      </c>
      <c r="D7" s="6" t="s">
        <v>11</v>
      </c>
      <c r="E7" s="6" t="s">
        <v>12</v>
      </c>
    </row>
    <row r="8" spans="1:5">
      <c r="A8" s="7" t="s">
        <v>13</v>
      </c>
      <c r="B8" s="7" t="s">
        <v>14</v>
      </c>
      <c r="C8" s="8">
        <v>15548852</v>
      </c>
      <c r="D8" s="8">
        <v>0</v>
      </c>
      <c r="E8" s="8">
        <v>15548852</v>
      </c>
    </row>
    <row r="9" spans="1:5">
      <c r="A9" s="4" t="s">
        <v>15</v>
      </c>
      <c r="B9" s="4" t="s">
        <v>16</v>
      </c>
      <c r="C9" s="9">
        <v>15548852</v>
      </c>
      <c r="D9" s="9">
        <v>0</v>
      </c>
      <c r="E9" s="9">
        <v>15548852</v>
      </c>
    </row>
    <row r="10" spans="1:5">
      <c r="A10" s="7" t="s">
        <v>17</v>
      </c>
      <c r="B10" s="7" t="s">
        <v>18</v>
      </c>
      <c r="C10" s="8">
        <v>1629599</v>
      </c>
      <c r="D10" s="8">
        <v>0</v>
      </c>
      <c r="E10" s="8">
        <v>1629599</v>
      </c>
    </row>
    <row r="11" spans="1:5">
      <c r="A11" s="4" t="s">
        <v>19</v>
      </c>
      <c r="B11" s="4" t="s">
        <v>20</v>
      </c>
      <c r="C11" s="9">
        <v>1629599</v>
      </c>
      <c r="D11" s="9">
        <v>0</v>
      </c>
      <c r="E11" s="9">
        <v>1629599</v>
      </c>
    </row>
    <row r="12" spans="1:5">
      <c r="A12" s="7" t="s">
        <v>21</v>
      </c>
      <c r="B12" s="7" t="s">
        <v>22</v>
      </c>
      <c r="C12" s="8">
        <v>13905</v>
      </c>
      <c r="D12" s="8">
        <v>0</v>
      </c>
      <c r="E12" s="8">
        <v>13905</v>
      </c>
    </row>
    <row r="13" spans="1:5">
      <c r="A13" s="4" t="s">
        <v>23</v>
      </c>
      <c r="B13" s="4" t="s">
        <v>24</v>
      </c>
      <c r="C13" s="9">
        <v>5769</v>
      </c>
      <c r="D13" s="9">
        <v>0</v>
      </c>
      <c r="E13" s="9">
        <v>5769</v>
      </c>
    </row>
    <row r="14" spans="1:5">
      <c r="A14" s="4" t="s">
        <v>25</v>
      </c>
      <c r="B14" s="4" t="s">
        <v>26</v>
      </c>
      <c r="C14" s="9">
        <v>8136</v>
      </c>
      <c r="D14" s="9">
        <v>0</v>
      </c>
      <c r="E14" s="9">
        <v>8136</v>
      </c>
    </row>
    <row r="15" spans="1:5">
      <c r="A15" s="7" t="s">
        <v>27</v>
      </c>
      <c r="B15" s="7" t="s">
        <v>28</v>
      </c>
      <c r="C15" s="8">
        <v>2615</v>
      </c>
      <c r="D15" s="8">
        <v>0</v>
      </c>
      <c r="E15" s="8">
        <v>2615</v>
      </c>
    </row>
    <row r="16" spans="1:5" ht="22.5">
      <c r="A16" s="4" t="s">
        <v>29</v>
      </c>
      <c r="B16" s="4" t="s">
        <v>30</v>
      </c>
      <c r="C16" s="9">
        <v>2615</v>
      </c>
      <c r="D16" s="9">
        <v>0</v>
      </c>
      <c r="E16" s="9">
        <v>2615</v>
      </c>
    </row>
    <row r="17" spans="1:5">
      <c r="A17" s="7" t="s">
        <v>31</v>
      </c>
      <c r="B17" s="7" t="s">
        <v>32</v>
      </c>
      <c r="C17" s="8">
        <v>34413</v>
      </c>
      <c r="D17" s="8">
        <v>0</v>
      </c>
      <c r="E17" s="8">
        <v>34413</v>
      </c>
    </row>
    <row r="18" spans="1:5">
      <c r="A18" s="4" t="s">
        <v>33</v>
      </c>
      <c r="B18" s="4" t="s">
        <v>34</v>
      </c>
      <c r="C18" s="9">
        <v>20535</v>
      </c>
      <c r="D18" s="9">
        <v>0</v>
      </c>
      <c r="E18" s="9">
        <v>20535</v>
      </c>
    </row>
    <row r="19" spans="1:5">
      <c r="A19" s="4" t="s">
        <v>35</v>
      </c>
      <c r="B19" s="4" t="s">
        <v>36</v>
      </c>
      <c r="C19" s="9">
        <v>13878</v>
      </c>
      <c r="D19" s="9">
        <v>0</v>
      </c>
      <c r="E19" s="9">
        <v>13878</v>
      </c>
    </row>
    <row r="20" spans="1:5">
      <c r="A20" s="7" t="s">
        <v>37</v>
      </c>
      <c r="B20" s="7" t="s">
        <v>38</v>
      </c>
      <c r="C20" s="8">
        <v>151</v>
      </c>
      <c r="D20" s="8">
        <v>0</v>
      </c>
      <c r="E20" s="8">
        <v>151</v>
      </c>
    </row>
    <row r="21" spans="1:5">
      <c r="A21" s="4" t="s">
        <v>39</v>
      </c>
      <c r="B21" s="4" t="s">
        <v>40</v>
      </c>
      <c r="C21" s="9">
        <v>151</v>
      </c>
      <c r="D21" s="9">
        <v>0</v>
      </c>
      <c r="E21" s="9">
        <v>151</v>
      </c>
    </row>
    <row r="22" spans="1:5">
      <c r="A22" s="7" t="s">
        <v>41</v>
      </c>
      <c r="B22" s="7" t="s">
        <v>42</v>
      </c>
      <c r="C22" s="8">
        <v>16753</v>
      </c>
      <c r="D22" s="8">
        <v>0</v>
      </c>
      <c r="E22" s="8">
        <v>16753</v>
      </c>
    </row>
    <row r="23" spans="1:5" ht="22.5">
      <c r="A23" s="4" t="s">
        <v>43</v>
      </c>
      <c r="B23" s="4" t="s">
        <v>44</v>
      </c>
      <c r="C23" s="9">
        <v>6764</v>
      </c>
      <c r="D23" s="9">
        <v>0</v>
      </c>
      <c r="E23" s="9">
        <v>6764</v>
      </c>
    </row>
    <row r="24" spans="1:5">
      <c r="A24" s="4" t="s">
        <v>45</v>
      </c>
      <c r="B24" s="4" t="s">
        <v>46</v>
      </c>
      <c r="C24" s="9">
        <v>9989</v>
      </c>
      <c r="D24" s="9">
        <v>0</v>
      </c>
      <c r="E24" s="9">
        <v>9989</v>
      </c>
    </row>
    <row r="25" spans="1:5" ht="24.75">
      <c r="A25" s="7" t="s">
        <v>47</v>
      </c>
      <c r="B25" s="7" t="s">
        <v>48</v>
      </c>
      <c r="C25" s="8">
        <v>28308</v>
      </c>
      <c r="D25" s="8">
        <v>2777</v>
      </c>
      <c r="E25" s="8">
        <v>31085</v>
      </c>
    </row>
    <row r="26" spans="1:5">
      <c r="A26" s="4" t="s">
        <v>49</v>
      </c>
      <c r="B26" s="4" t="s">
        <v>50</v>
      </c>
      <c r="C26" s="9">
        <v>565</v>
      </c>
      <c r="D26" s="9">
        <v>0</v>
      </c>
      <c r="E26" s="9">
        <v>565</v>
      </c>
    </row>
    <row r="27" spans="1:5">
      <c r="A27" s="4" t="s">
        <v>51</v>
      </c>
      <c r="B27" s="4" t="s">
        <v>52</v>
      </c>
      <c r="C27" s="9">
        <v>19576</v>
      </c>
      <c r="D27" s="9">
        <v>2777</v>
      </c>
      <c r="E27" s="9">
        <v>22353</v>
      </c>
    </row>
    <row r="28" spans="1:5" ht="22.5">
      <c r="A28" s="4" t="s">
        <v>53</v>
      </c>
      <c r="B28" s="4" t="s">
        <v>54</v>
      </c>
      <c r="C28" s="9">
        <v>7948</v>
      </c>
      <c r="D28" s="9">
        <v>0</v>
      </c>
      <c r="E28" s="9">
        <v>7948</v>
      </c>
    </row>
    <row r="29" spans="1:5">
      <c r="A29" s="4" t="s">
        <v>55</v>
      </c>
      <c r="B29" s="4" t="s">
        <v>56</v>
      </c>
      <c r="C29" s="9">
        <v>219</v>
      </c>
      <c r="D29" s="9">
        <v>0</v>
      </c>
      <c r="E29" s="9">
        <v>219</v>
      </c>
    </row>
    <row r="30" spans="1:5" ht="24.75">
      <c r="A30" s="7" t="s">
        <v>57</v>
      </c>
      <c r="B30" s="7" t="s">
        <v>58</v>
      </c>
      <c r="C30" s="8">
        <v>0</v>
      </c>
      <c r="D30" s="8">
        <v>402780</v>
      </c>
      <c r="E30" s="8">
        <v>402780</v>
      </c>
    </row>
    <row r="31" spans="1:5" ht="22.5">
      <c r="A31" s="4" t="s">
        <v>59</v>
      </c>
      <c r="B31" s="4" t="s">
        <v>60</v>
      </c>
      <c r="C31" s="9">
        <v>0</v>
      </c>
      <c r="D31" s="9">
        <v>402780</v>
      </c>
      <c r="E31" s="9">
        <v>402780</v>
      </c>
    </row>
    <row r="32" spans="1:5">
      <c r="A32" s="7" t="s">
        <v>61</v>
      </c>
      <c r="B32" s="7" t="s">
        <v>62</v>
      </c>
      <c r="C32" s="8">
        <f>23582818-424694</f>
        <v>23158124</v>
      </c>
      <c r="D32" s="8">
        <f>-1627126+424694</f>
        <v>-1202432</v>
      </c>
      <c r="E32" s="8">
        <v>21955692</v>
      </c>
    </row>
    <row r="33" spans="1:5">
      <c r="A33" s="4" t="s">
        <v>63</v>
      </c>
      <c r="B33" s="4" t="s">
        <v>64</v>
      </c>
      <c r="C33" s="9">
        <f>23582818-424694</f>
        <v>23158124</v>
      </c>
      <c r="D33" s="9">
        <f>-1627126+424694</f>
        <v>-1202432</v>
      </c>
      <c r="E33" s="9">
        <v>21955692</v>
      </c>
    </row>
    <row r="34" spans="1:5">
      <c r="A34" s="7" t="s">
        <v>65</v>
      </c>
      <c r="B34" s="7" t="s">
        <v>66</v>
      </c>
      <c r="C34" s="8">
        <v>410989</v>
      </c>
      <c r="D34" s="8">
        <v>0</v>
      </c>
      <c r="E34" s="8">
        <v>410989</v>
      </c>
    </row>
    <row r="35" spans="1:5">
      <c r="A35" s="4" t="s">
        <v>67</v>
      </c>
      <c r="B35" s="4" t="s">
        <v>68</v>
      </c>
      <c r="C35" s="9">
        <v>410989</v>
      </c>
      <c r="D35" s="9">
        <v>0</v>
      </c>
      <c r="E35" s="9">
        <v>410989</v>
      </c>
    </row>
    <row r="36" spans="1:5">
      <c r="A36" s="7" t="s">
        <v>69</v>
      </c>
      <c r="B36" s="7" t="s">
        <v>70</v>
      </c>
      <c r="C36" s="8">
        <v>2149516</v>
      </c>
      <c r="D36" s="8">
        <v>46285</v>
      </c>
      <c r="E36" s="8">
        <v>2195801</v>
      </c>
    </row>
    <row r="37" spans="1:5">
      <c r="A37" s="4" t="s">
        <v>71</v>
      </c>
      <c r="B37" s="4" t="s">
        <v>72</v>
      </c>
      <c r="C37" s="9">
        <v>49885</v>
      </c>
      <c r="D37" s="9">
        <v>32664</v>
      </c>
      <c r="E37" s="9">
        <v>82549</v>
      </c>
    </row>
    <row r="38" spans="1:5" ht="22.5">
      <c r="A38" s="4" t="s">
        <v>73</v>
      </c>
      <c r="B38" s="4" t="s">
        <v>74</v>
      </c>
      <c r="C38" s="9">
        <v>2021927</v>
      </c>
      <c r="D38" s="9">
        <v>13621</v>
      </c>
      <c r="E38" s="9">
        <v>2035548</v>
      </c>
    </row>
    <row r="39" spans="1:5" ht="22.5">
      <c r="A39" s="4" t="s">
        <v>75</v>
      </c>
      <c r="B39" s="4" t="s">
        <v>76</v>
      </c>
      <c r="C39" s="9">
        <v>77704</v>
      </c>
      <c r="D39" s="9">
        <v>0</v>
      </c>
      <c r="E39" s="9">
        <v>77704</v>
      </c>
    </row>
    <row r="41" spans="1:5">
      <c r="A41" s="3" t="s">
        <v>77</v>
      </c>
      <c r="B41" s="4" t="s">
        <v>7</v>
      </c>
      <c r="C41" s="5">
        <f>48761773-424694</f>
        <v>48337079</v>
      </c>
      <c r="D41" s="5">
        <f>-1333829+424694</f>
        <v>-909135</v>
      </c>
      <c r="E41" s="5">
        <v>47427944</v>
      </c>
    </row>
    <row r="42" spans="1:5">
      <c r="A42" s="6" t="s">
        <v>8</v>
      </c>
      <c r="B42" s="6" t="s">
        <v>9</v>
      </c>
      <c r="C42" s="6" t="s">
        <v>10</v>
      </c>
      <c r="D42" s="6" t="s">
        <v>11</v>
      </c>
      <c r="E42" s="6" t="s">
        <v>12</v>
      </c>
    </row>
    <row r="43" spans="1:5" ht="20.100000000000001" customHeight="1">
      <c r="A43" s="17" t="s">
        <v>78</v>
      </c>
      <c r="B43" s="18"/>
      <c r="C43" s="18"/>
      <c r="D43" s="18"/>
      <c r="E43" s="19"/>
    </row>
    <row r="44" spans="1:5">
      <c r="A44" s="4" t="s">
        <v>79</v>
      </c>
      <c r="B44" s="4" t="s">
        <v>80</v>
      </c>
      <c r="C44" s="9">
        <v>3768213</v>
      </c>
      <c r="D44" s="9">
        <v>139708</v>
      </c>
      <c r="E44" s="9">
        <v>3907921</v>
      </c>
    </row>
    <row r="45" spans="1:5">
      <c r="A45" s="4" t="s">
        <v>81</v>
      </c>
      <c r="B45" s="4" t="s">
        <v>82</v>
      </c>
      <c r="C45" s="9">
        <v>81853</v>
      </c>
      <c r="D45" s="9">
        <v>0</v>
      </c>
      <c r="E45" s="9">
        <v>81853</v>
      </c>
    </row>
    <row r="46" spans="1:5">
      <c r="A46" s="4" t="s">
        <v>83</v>
      </c>
      <c r="B46" s="4" t="s">
        <v>84</v>
      </c>
      <c r="C46" s="9">
        <v>639646</v>
      </c>
      <c r="D46" s="9">
        <v>-7463</v>
      </c>
      <c r="E46" s="9">
        <v>632183</v>
      </c>
    </row>
    <row r="47" spans="1:5">
      <c r="A47" s="4" t="s">
        <v>85</v>
      </c>
      <c r="B47" s="4" t="s">
        <v>86</v>
      </c>
      <c r="C47" s="9">
        <v>102008</v>
      </c>
      <c r="D47" s="9">
        <v>908</v>
      </c>
      <c r="E47" s="9">
        <v>102916</v>
      </c>
    </row>
    <row r="48" spans="1:5">
      <c r="A48" s="4" t="s">
        <v>87</v>
      </c>
      <c r="B48" s="4" t="s">
        <v>88</v>
      </c>
      <c r="C48" s="9">
        <v>9221617</v>
      </c>
      <c r="D48" s="9">
        <v>638948</v>
      </c>
      <c r="E48" s="9">
        <v>9860565</v>
      </c>
    </row>
    <row r="49" spans="1:5">
      <c r="A49" s="4" t="s">
        <v>89</v>
      </c>
      <c r="B49" s="4" t="s">
        <v>90</v>
      </c>
      <c r="C49" s="9">
        <v>304223</v>
      </c>
      <c r="D49" s="9">
        <v>106797</v>
      </c>
      <c r="E49" s="9">
        <v>411020</v>
      </c>
    </row>
    <row r="50" spans="1:5">
      <c r="A50" s="4" t="s">
        <v>91</v>
      </c>
      <c r="B50" s="4" t="s">
        <v>92</v>
      </c>
      <c r="C50" s="9">
        <v>3642379</v>
      </c>
      <c r="D50" s="9">
        <v>9308</v>
      </c>
      <c r="E50" s="9">
        <v>3651687</v>
      </c>
    </row>
    <row r="51" spans="1:5">
      <c r="A51" s="4" t="s">
        <v>93</v>
      </c>
      <c r="B51" s="4" t="s">
        <v>94</v>
      </c>
      <c r="C51" s="9">
        <v>22609990</v>
      </c>
      <c r="D51" s="9">
        <v>-2227638</v>
      </c>
      <c r="E51" s="9">
        <v>20382352</v>
      </c>
    </row>
    <row r="52" spans="1:5">
      <c r="A52" s="4" t="s">
        <v>95</v>
      </c>
      <c r="B52" s="4" t="s">
        <v>96</v>
      </c>
      <c r="C52" s="9">
        <f>8391844-424694</f>
        <v>7967150</v>
      </c>
      <c r="D52" s="9">
        <f>5603+424694</f>
        <v>430297</v>
      </c>
      <c r="E52" s="9">
        <v>8397447</v>
      </c>
    </row>
    <row r="53" spans="1:5" ht="20.100000000000001" customHeight="1">
      <c r="A53" s="17" t="s">
        <v>97</v>
      </c>
      <c r="B53" s="18"/>
      <c r="C53" s="18"/>
      <c r="D53" s="18"/>
      <c r="E53" s="19"/>
    </row>
    <row r="54" spans="1:5">
      <c r="A54" s="7" t="s">
        <v>98</v>
      </c>
      <c r="B54" s="7" t="s">
        <v>99</v>
      </c>
      <c r="C54" s="8">
        <v>23588217</v>
      </c>
      <c r="D54" s="8">
        <v>120613</v>
      </c>
      <c r="E54" s="8">
        <v>23708830</v>
      </c>
    </row>
    <row r="55" spans="1:5">
      <c r="A55" s="4" t="s">
        <v>100</v>
      </c>
      <c r="B55" s="4" t="s">
        <v>101</v>
      </c>
      <c r="C55" s="9">
        <v>18841714</v>
      </c>
      <c r="D55" s="9">
        <v>94245</v>
      </c>
      <c r="E55" s="9">
        <v>18935959</v>
      </c>
    </row>
    <row r="56" spans="1:5" ht="22.5">
      <c r="A56" s="4" t="s">
        <v>102</v>
      </c>
      <c r="B56" s="4" t="s">
        <v>103</v>
      </c>
      <c r="C56" s="9">
        <v>4746503</v>
      </c>
      <c r="D56" s="9">
        <v>26368</v>
      </c>
      <c r="E56" s="9">
        <v>4772871</v>
      </c>
    </row>
    <row r="57" spans="1:5">
      <c r="A57" s="7" t="s">
        <v>104</v>
      </c>
      <c r="B57" s="7" t="s">
        <v>105</v>
      </c>
      <c r="C57" s="8">
        <v>12203545</v>
      </c>
      <c r="D57" s="8">
        <v>402674</v>
      </c>
      <c r="E57" s="8">
        <v>12606219</v>
      </c>
    </row>
    <row r="58" spans="1:5">
      <c r="A58" s="4" t="s">
        <v>106</v>
      </c>
      <c r="B58" s="4" t="s">
        <v>107</v>
      </c>
      <c r="C58" s="9">
        <v>47674</v>
      </c>
      <c r="D58" s="9">
        <v>12711</v>
      </c>
      <c r="E58" s="9">
        <v>60385</v>
      </c>
    </row>
    <row r="59" spans="1:5">
      <c r="A59" s="4" t="s">
        <v>108</v>
      </c>
      <c r="B59" s="4" t="s">
        <v>109</v>
      </c>
      <c r="C59" s="9">
        <v>8117591</v>
      </c>
      <c r="D59" s="9">
        <v>255339</v>
      </c>
      <c r="E59" s="9">
        <v>8372930</v>
      </c>
    </row>
    <row r="60" spans="1:5" ht="22.5">
      <c r="A60" s="4" t="s">
        <v>110</v>
      </c>
      <c r="B60" s="4" t="s">
        <v>111</v>
      </c>
      <c r="C60" s="9">
        <v>3873915</v>
      </c>
      <c r="D60" s="9">
        <v>119974</v>
      </c>
      <c r="E60" s="9">
        <v>3993889</v>
      </c>
    </row>
    <row r="61" spans="1:5">
      <c r="A61" s="4" t="s">
        <v>112</v>
      </c>
      <c r="B61" s="4" t="s">
        <v>113</v>
      </c>
      <c r="C61" s="9">
        <v>21907</v>
      </c>
      <c r="D61" s="9">
        <v>2089</v>
      </c>
      <c r="E61" s="9">
        <v>23996</v>
      </c>
    </row>
    <row r="62" spans="1:5">
      <c r="A62" s="4" t="s">
        <v>114</v>
      </c>
      <c r="B62" s="4" t="s">
        <v>115</v>
      </c>
      <c r="C62" s="9">
        <v>142458</v>
      </c>
      <c r="D62" s="9">
        <v>12561</v>
      </c>
      <c r="E62" s="9">
        <v>155019</v>
      </c>
    </row>
    <row r="63" spans="1:5">
      <c r="A63" s="7" t="s">
        <v>116</v>
      </c>
      <c r="B63" s="7" t="s">
        <v>117</v>
      </c>
      <c r="C63" s="8">
        <v>320280</v>
      </c>
      <c r="D63" s="8">
        <v>-4840</v>
      </c>
      <c r="E63" s="8">
        <v>315440</v>
      </c>
    </row>
    <row r="64" spans="1:5" ht="22.5">
      <c r="A64" s="4" t="s">
        <v>118</v>
      </c>
      <c r="B64" s="4" t="s">
        <v>119</v>
      </c>
      <c r="C64" s="9">
        <v>320280</v>
      </c>
      <c r="D64" s="9">
        <v>-4840</v>
      </c>
      <c r="E64" s="9">
        <v>315440</v>
      </c>
    </row>
    <row r="65" spans="1:5">
      <c r="A65" s="7" t="s">
        <v>120</v>
      </c>
      <c r="B65" s="7" t="s">
        <v>121</v>
      </c>
      <c r="C65" s="8">
        <v>64710</v>
      </c>
      <c r="D65" s="8">
        <v>36778</v>
      </c>
      <c r="E65" s="8">
        <v>101488</v>
      </c>
    </row>
    <row r="66" spans="1:5">
      <c r="A66" s="4" t="s">
        <v>122</v>
      </c>
      <c r="B66" s="4" t="s">
        <v>123</v>
      </c>
      <c r="C66" s="9">
        <v>64710</v>
      </c>
      <c r="D66" s="9">
        <v>36778</v>
      </c>
      <c r="E66" s="9">
        <v>101488</v>
      </c>
    </row>
    <row r="67" spans="1:5">
      <c r="A67" s="7" t="s">
        <v>124</v>
      </c>
      <c r="B67" s="7" t="s">
        <v>125</v>
      </c>
      <c r="C67" s="8">
        <v>9765512</v>
      </c>
      <c r="D67" s="8">
        <v>-1882243</v>
      </c>
      <c r="E67" s="8">
        <v>7883269</v>
      </c>
    </row>
    <row r="68" spans="1:5">
      <c r="A68" s="4" t="s">
        <v>126</v>
      </c>
      <c r="B68" s="4" t="s">
        <v>127</v>
      </c>
      <c r="C68" s="9">
        <v>7294</v>
      </c>
      <c r="D68" s="9">
        <v>0</v>
      </c>
      <c r="E68" s="9">
        <v>7294</v>
      </c>
    </row>
    <row r="69" spans="1:5">
      <c r="A69" s="4" t="s">
        <v>128</v>
      </c>
      <c r="B69" s="4" t="s">
        <v>129</v>
      </c>
      <c r="C69" s="9">
        <v>9758218</v>
      </c>
      <c r="D69" s="9">
        <v>-1882243</v>
      </c>
      <c r="E69" s="9">
        <v>7875975</v>
      </c>
    </row>
    <row r="70" spans="1:5">
      <c r="A70" s="7" t="s">
        <v>130</v>
      </c>
      <c r="B70" s="7" t="s">
        <v>131</v>
      </c>
      <c r="C70" s="8">
        <f>2291518-424694</f>
        <v>1866824</v>
      </c>
      <c r="D70" s="8">
        <f>-6811+424694</f>
        <v>417883</v>
      </c>
      <c r="E70" s="8">
        <v>2284707</v>
      </c>
    </row>
    <row r="71" spans="1:5">
      <c r="A71" s="4" t="s">
        <v>132</v>
      </c>
      <c r="B71" s="4" t="s">
        <v>133</v>
      </c>
      <c r="C71" s="9">
        <f>1581892-424694</f>
        <v>1157198</v>
      </c>
      <c r="D71" s="9">
        <f>-7192+424694</f>
        <v>417502</v>
      </c>
      <c r="E71" s="9">
        <v>1574700</v>
      </c>
    </row>
    <row r="72" spans="1:5">
      <c r="A72" s="4" t="s">
        <v>134</v>
      </c>
      <c r="B72" s="4" t="s">
        <v>135</v>
      </c>
      <c r="C72" s="9">
        <v>280634</v>
      </c>
      <c r="D72" s="9">
        <v>0</v>
      </c>
      <c r="E72" s="9">
        <v>280634</v>
      </c>
    </row>
    <row r="73" spans="1:5" ht="22.5">
      <c r="A73" s="4" t="s">
        <v>136</v>
      </c>
      <c r="B73" s="4" t="s">
        <v>137</v>
      </c>
      <c r="C73" s="9">
        <v>428992</v>
      </c>
      <c r="D73" s="9">
        <v>381</v>
      </c>
      <c r="E73" s="9">
        <v>429373</v>
      </c>
    </row>
    <row r="74" spans="1:5" ht="24.75">
      <c r="A74" s="7" t="s">
        <v>138</v>
      </c>
      <c r="B74" s="7" t="s">
        <v>139</v>
      </c>
      <c r="C74" s="8">
        <v>527991</v>
      </c>
      <c r="D74" s="8">
        <v>0</v>
      </c>
      <c r="E74" s="8">
        <v>527991</v>
      </c>
    </row>
    <row r="75" spans="1:5">
      <c r="A75" s="4" t="s">
        <v>140</v>
      </c>
      <c r="B75" s="4" t="s">
        <v>141</v>
      </c>
      <c r="C75" s="9">
        <v>495971</v>
      </c>
      <c r="D75" s="9">
        <v>0</v>
      </c>
      <c r="E75" s="9">
        <v>495971</v>
      </c>
    </row>
    <row r="76" spans="1:5">
      <c r="A76" s="4" t="s">
        <v>142</v>
      </c>
      <c r="B76" s="4" t="s">
        <v>143</v>
      </c>
      <c r="C76" s="9">
        <v>32020</v>
      </c>
      <c r="D76" s="9">
        <v>0</v>
      </c>
      <c r="E76" s="9">
        <v>32020</v>
      </c>
    </row>
    <row r="78" spans="1:5">
      <c r="A78" s="3" t="s">
        <v>144</v>
      </c>
      <c r="B78" s="4" t="s">
        <v>7</v>
      </c>
      <c r="C78" s="5">
        <v>-5343854</v>
      </c>
      <c r="D78" s="5">
        <v>158545</v>
      </c>
      <c r="E78" s="5">
        <v>-5185309</v>
      </c>
    </row>
    <row r="80" spans="1:5">
      <c r="A80" s="3" t="s">
        <v>145</v>
      </c>
      <c r="B80" s="4" t="s">
        <v>7</v>
      </c>
      <c r="C80" s="5">
        <v>5343854</v>
      </c>
      <c r="D80" s="5">
        <v>-158545</v>
      </c>
      <c r="E80" s="5">
        <v>5185309</v>
      </c>
    </row>
    <row r="81" spans="1:5">
      <c r="A81" s="6" t="s">
        <v>8</v>
      </c>
      <c r="B81" s="6" t="s">
        <v>9</v>
      </c>
      <c r="C81" s="6" t="s">
        <v>10</v>
      </c>
      <c r="D81" s="6" t="s">
        <v>11</v>
      </c>
      <c r="E81" s="6" t="s">
        <v>12</v>
      </c>
    </row>
    <row r="82" spans="1:5">
      <c r="A82" s="7" t="s">
        <v>146</v>
      </c>
      <c r="B82" s="7" t="s">
        <v>147</v>
      </c>
      <c r="C82" s="8">
        <v>3272456</v>
      </c>
      <c r="D82" s="8">
        <v>158358</v>
      </c>
      <c r="E82" s="8">
        <v>3430814</v>
      </c>
    </row>
    <row r="83" spans="1:5">
      <c r="A83" s="4" t="s">
        <v>148</v>
      </c>
      <c r="B83" s="4" t="s">
        <v>149</v>
      </c>
      <c r="C83" s="9">
        <v>3272456</v>
      </c>
      <c r="D83" s="9">
        <v>158358</v>
      </c>
      <c r="E83" s="9">
        <v>3430814</v>
      </c>
    </row>
    <row r="84" spans="1:5">
      <c r="A84" s="7" t="s">
        <v>150</v>
      </c>
      <c r="B84" s="7" t="s">
        <v>151</v>
      </c>
      <c r="C84" s="8">
        <v>2130013</v>
      </c>
      <c r="D84" s="8">
        <v>-316903</v>
      </c>
      <c r="E84" s="8">
        <v>1813110</v>
      </c>
    </row>
    <row r="85" spans="1:5">
      <c r="A85" s="4" t="s">
        <v>152</v>
      </c>
      <c r="B85" s="4" t="s">
        <v>153</v>
      </c>
      <c r="C85" s="9">
        <v>3191398</v>
      </c>
      <c r="D85" s="9">
        <v>-316903</v>
      </c>
      <c r="E85" s="9">
        <v>2874495</v>
      </c>
    </row>
    <row r="86" spans="1:5">
      <c r="A86" s="4" t="s">
        <v>154</v>
      </c>
      <c r="B86" s="4" t="s">
        <v>155</v>
      </c>
      <c r="C86" s="9">
        <v>1061385</v>
      </c>
      <c r="D86" s="9">
        <v>0</v>
      </c>
      <c r="E86" s="9">
        <v>1061385</v>
      </c>
    </row>
    <row r="87" spans="1:5">
      <c r="A87" s="7" t="s">
        <v>156</v>
      </c>
      <c r="B87" s="7" t="s">
        <v>157</v>
      </c>
      <c r="C87" s="8">
        <v>-58615</v>
      </c>
      <c r="D87" s="8">
        <v>0</v>
      </c>
      <c r="E87" s="8">
        <v>-58615</v>
      </c>
    </row>
    <row r="88" spans="1:5" ht="33">
      <c r="A88" s="4" t="s">
        <v>158</v>
      </c>
      <c r="B88" s="4" t="s">
        <v>159</v>
      </c>
      <c r="C88" s="9">
        <v>-58615</v>
      </c>
      <c r="D88" s="9">
        <v>0</v>
      </c>
      <c r="E88" s="9">
        <v>-58615</v>
      </c>
    </row>
    <row r="89" spans="1:5">
      <c r="A89" s="20" t="s">
        <v>7</v>
      </c>
      <c r="B89" s="20"/>
      <c r="C89" s="20"/>
      <c r="D89" s="20"/>
      <c r="E89" s="20"/>
    </row>
  </sheetData>
  <mergeCells count="7">
    <mergeCell ref="A53:E53"/>
    <mergeCell ref="A89:E89"/>
    <mergeCell ref="A2:E2"/>
    <mergeCell ref="C1:E1"/>
    <mergeCell ref="A4:A5"/>
    <mergeCell ref="B4:B5"/>
    <mergeCell ref="A43:E43"/>
  </mergeCells>
  <pageMargins left="0.75" right="0.75" top="1" bottom="1" header="0.5" footer="0.5"/>
  <pageSetup paperSize="9" scale="8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Darblapas</vt:lpstr>
      </vt:variant>
      <vt:variant>
        <vt:i4>1</vt:i4>
      </vt:variant>
      <vt:variant>
        <vt:lpstr>Diapazoni ar nosaukumiem</vt:lpstr>
      </vt:variant>
      <vt:variant>
        <vt:i4>1</vt:i4>
      </vt:variant>
    </vt:vector>
  </HeadingPairs>
  <TitlesOfParts>
    <vt:vector size="2" baseType="lpstr">
      <vt:lpstr>Tāmes atskaite</vt:lpstr>
      <vt:lpstr>'Tāmes atskaite'!Drukas_apgabals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DinaB</dc:creator>
  <cp:lastModifiedBy>LindaV</cp:lastModifiedBy>
  <cp:lastPrinted>2022-12-05T12:08:54Z</cp:lastPrinted>
  <dcterms:created xsi:type="dcterms:W3CDTF">2022-11-29T06:09:44Z</dcterms:created>
  <dcterms:modified xsi:type="dcterms:W3CDTF">2022-12-05T12:08:56Z</dcterms:modified>
</cp:coreProperties>
</file>